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200" windowHeight="7940" activeTab="0"/>
  </bookViews>
  <sheets>
    <sheet name="GF" sheetId="1" r:id="rId1"/>
    <sheet name="Lottery" sheetId="2" r:id="rId2"/>
    <sheet name="GF Graph" sheetId="3" r:id="rId3"/>
  </sheets>
  <definedNames>
    <definedName name="_xlnm.Print_Area" localSheetId="0">'GF'!$A$1:$G$31</definedName>
  </definedNames>
  <calcPr fullCalcOnLoad="1"/>
</workbook>
</file>

<file path=xl/sharedStrings.xml><?xml version="1.0" encoding="utf-8"?>
<sst xmlns="http://schemas.openxmlformats.org/spreadsheetml/2006/main" count="61" uniqueCount="31">
  <si>
    <t>March 2010</t>
  </si>
  <si>
    <t>June 2010</t>
  </si>
  <si>
    <t>September 2010</t>
  </si>
  <si>
    <t>December 2010</t>
  </si>
  <si>
    <t>March 2011</t>
  </si>
  <si>
    <t>2008-09</t>
  </si>
  <si>
    <t>2009-10</t>
  </si>
  <si>
    <t>2010-11</t>
  </si>
  <si>
    <t>2011-12</t>
  </si>
  <si>
    <t>2012-13</t>
  </si>
  <si>
    <t>General Fund Revenue Forecast</t>
  </si>
  <si>
    <t>Forecast Date</t>
  </si>
  <si>
    <t>Millions of Dollars</t>
  </si>
  <si>
    <t>General Fund Revenue Forecasts</t>
  </si>
  <si>
    <t>Lottery Revenue Forecasts</t>
  </si>
  <si>
    <t xml:space="preserve">  Change from Prior Forecast</t>
  </si>
  <si>
    <t>Lottery Revenue Forecast</t>
  </si>
  <si>
    <t>2009-11</t>
  </si>
  <si>
    <t>2011-13</t>
  </si>
  <si>
    <t>2007-08</t>
  </si>
  <si>
    <t>Forecast</t>
  </si>
  <si>
    <t>% Change from Prior Forecast</t>
  </si>
  <si>
    <t>% Change from March 2010 Forecast</t>
  </si>
  <si>
    <t>Change from Prior Forecast</t>
  </si>
  <si>
    <t>Change from March 2010 Forecast</t>
  </si>
  <si>
    <t>Difference from 2009-10 March 2010 Forecast</t>
  </si>
  <si>
    <t>Revenue Forecast Timing Issue - Reductions for 2009-11 taken in 2010-11</t>
  </si>
  <si>
    <t>2010-11 with 2009-11 cuts</t>
  </si>
  <si>
    <t>March 2010 Forecast</t>
  </si>
  <si>
    <t>March 2011 Forecast</t>
  </si>
  <si>
    <t>2009-11 Biennium Totals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</si>
</sst>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.0"/>
    <numFmt numFmtId="171" formatCode="&quot;$&quot;#,##0"/>
    <numFmt numFmtId="172" formatCode="\$#,##0"/>
    <numFmt numFmtId="173" formatCode="0.0%"/>
    <numFmt numFmtId="174" formatCode="&quot;$&quot;#,##0.00"/>
    <numFmt numFmtId="175" formatCode="&quot;$&quot;#,##0.000"/>
    <numFmt numFmtId="176" formatCode="General"/>
  </numFmts>
  <fonts count="26"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4"/>
      <color indexed="8"/>
      <name val="Calibri"/>
      <family val="0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21" fillId="0" borderId="0" xfId="0" applyFont="1" applyAlignment="1">
      <alignment/>
    </xf>
    <xf numFmtId="170" fontId="0" fillId="24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7" fontId="2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17" fontId="22" fillId="0" borderId="0" xfId="0" applyNumberFormat="1" applyFont="1" applyAlignment="1" quotePrefix="1">
      <alignment/>
    </xf>
    <xf numFmtId="0" fontId="22" fillId="0" borderId="0" xfId="0" applyFont="1" applyAlignment="1" quotePrefix="1">
      <alignment/>
    </xf>
    <xf numFmtId="0" fontId="0" fillId="0" borderId="10" xfId="0" applyBorder="1" applyAlignment="1">
      <alignment horizontal="centerContinuous"/>
    </xf>
    <xf numFmtId="170" fontId="2" fillId="0" borderId="0" xfId="0" applyNumberFormat="1" applyFont="1" applyAlignment="1" quotePrefix="1">
      <alignment/>
    </xf>
    <xf numFmtId="0" fontId="23" fillId="0" borderId="0" xfId="0" applyFont="1" applyBorder="1" applyAlignment="1">
      <alignment horizontal="center"/>
    </xf>
    <xf numFmtId="10" fontId="0" fillId="0" borderId="0" xfId="59" applyNumberFormat="1" applyFont="1" applyFill="1" applyAlignment="1">
      <alignment/>
    </xf>
    <xf numFmtId="17" fontId="0" fillId="0" borderId="0" xfId="0" applyNumberFormat="1" applyAlignment="1">
      <alignment horizontal="right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7" fontId="22" fillId="0" borderId="11" xfId="0" applyNumberFormat="1" applyFont="1" applyBorder="1" applyAlignment="1" quotePrefix="1">
      <alignment/>
    </xf>
    <xf numFmtId="170" fontId="0" fillId="0" borderId="11" xfId="0" applyNumberFormat="1" applyBorder="1" applyAlignment="1">
      <alignment/>
    </xf>
    <xf numFmtId="170" fontId="0" fillId="0" borderId="11" xfId="0" applyNumberFormat="1" applyBorder="1" applyAlignment="1">
      <alignment horizontal="right"/>
    </xf>
    <xf numFmtId="17" fontId="0" fillId="0" borderId="11" xfId="0" applyNumberFormat="1" applyBorder="1" applyAlignment="1">
      <alignment horizontal="right"/>
    </xf>
    <xf numFmtId="170" fontId="0" fillId="25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10" fontId="0" fillId="0" borderId="11" xfId="59" applyNumberFormat="1" applyFont="1" applyBorder="1" applyAlignment="1">
      <alignment/>
    </xf>
    <xf numFmtId="10" fontId="0" fillId="0" borderId="11" xfId="59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89"/>
          <c:w val="0.9417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v>March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 Graph'!$B$29:$F$29</c:f>
              <c:strCache/>
            </c:strRef>
          </c:cat>
          <c:val>
            <c:numRef>
              <c:f>'GF Graph'!$B$31:$F$31</c:f>
              <c:numCache/>
            </c:numRef>
          </c:val>
        </c:ser>
        <c:ser>
          <c:idx val="1"/>
          <c:order val="1"/>
          <c:tx>
            <c:v>June 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 Graph'!$B$29:$F$29</c:f>
              <c:strCache/>
            </c:strRef>
          </c:cat>
          <c:val>
            <c:numRef>
              <c:f>'GF Graph'!$B$32:$F$32</c:f>
              <c:numCache/>
            </c:numRef>
          </c:val>
        </c:ser>
        <c:ser>
          <c:idx val="2"/>
          <c:order val="2"/>
          <c:tx>
            <c:v>September 2010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 Graph'!$B$29:$F$29</c:f>
              <c:strCache/>
            </c:strRef>
          </c:cat>
          <c:val>
            <c:numRef>
              <c:f>'GF Graph'!$B$33:$F$33</c:f>
              <c:numCache/>
            </c:numRef>
          </c:val>
        </c:ser>
        <c:ser>
          <c:idx val="3"/>
          <c:order val="3"/>
          <c:tx>
            <c:v>December 2010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 Graph'!$B$29:$F$29</c:f>
              <c:strCache/>
            </c:strRef>
          </c:cat>
          <c:val>
            <c:numRef>
              <c:f>'GF Graph'!$B$34:$F$34</c:f>
              <c:numCache/>
            </c:numRef>
          </c:val>
        </c:ser>
        <c:ser>
          <c:idx val="4"/>
          <c:order val="4"/>
          <c:tx>
            <c:v>March 2011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 Graph'!$B$29:$F$29</c:f>
              <c:strCache/>
            </c:strRef>
          </c:cat>
          <c:val>
            <c:numRef>
              <c:f>'GF Graph'!$B$35:$F$35</c:f>
              <c:numCache/>
            </c:numRef>
          </c:val>
        </c:ser>
        <c:axId val="55889779"/>
        <c:axId val="55478488"/>
      </c:barChart>
      <c:catAx>
        <c:axId val="5588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78488"/>
        <c:crosses val="autoZero"/>
        <c:auto val="1"/>
        <c:lblOffset val="100"/>
        <c:tickLblSkip val="1"/>
        <c:noMultiLvlLbl val="0"/>
      </c:catAx>
      <c:valAx>
        <c:axId val="55478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9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5"/>
          <c:y val="0.92075"/>
          <c:w val="0.704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0.8505</cdr:y>
    </cdr:from>
    <cdr:to>
      <cdr:x>0.5505</cdr:x>
      <cdr:y>0.92925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3867150"/>
          <a:ext cx="1114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Forecasts</a:t>
          </a:r>
        </a:p>
      </cdr:txBody>
    </cdr:sp>
  </cdr:relSizeAnchor>
  <cdr:relSizeAnchor xmlns:cdr="http://schemas.openxmlformats.org/drawingml/2006/chartDrawing">
    <cdr:from>
      <cdr:x>0.20375</cdr:x>
      <cdr:y>0.00575</cdr:y>
    </cdr:from>
    <cdr:to>
      <cdr:x>0.78625</cdr:x>
      <cdr:y>0.10275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19050"/>
          <a:ext cx="4352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Fund Revenue 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</xdr:row>
      <xdr:rowOff>57150</xdr:rowOff>
    </xdr:from>
    <xdr:to>
      <xdr:col>11</xdr:col>
      <xdr:colOff>123825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981075" y="247650"/>
        <a:ext cx="7477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31" sqref="F31"/>
    </sheetView>
  </sheetViews>
  <sheetFormatPr defaultColWidth="8.8515625" defaultRowHeight="15"/>
  <cols>
    <col min="1" max="1" width="32.140625" style="0" customWidth="1"/>
    <col min="2" max="7" width="12.7109375" style="0" customWidth="1"/>
  </cols>
  <sheetData>
    <row r="1" spans="1:2" ht="19.5">
      <c r="A1" s="2" t="s">
        <v>13</v>
      </c>
      <c r="B1" s="2"/>
    </row>
    <row r="2" ht="13.5">
      <c r="A2" t="s">
        <v>12</v>
      </c>
    </row>
    <row r="3" spans="2:7" ht="15.75" thickBot="1">
      <c r="B3" s="7" t="s">
        <v>10</v>
      </c>
      <c r="C3" s="16"/>
      <c r="D3" s="7"/>
      <c r="E3" s="7"/>
      <c r="F3" s="7"/>
      <c r="G3" s="7"/>
    </row>
    <row r="4" spans="2:7" ht="15">
      <c r="B4" s="8" t="s">
        <v>19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7" ht="18">
      <c r="A5" s="18" t="s">
        <v>20</v>
      </c>
      <c r="B5" s="9"/>
      <c r="C5" s="9"/>
      <c r="D5" s="9"/>
      <c r="E5" s="9"/>
      <c r="F5" s="9"/>
      <c r="G5" s="9"/>
    </row>
    <row r="6" spans="1:7" ht="15">
      <c r="A6" s="14" t="s">
        <v>0</v>
      </c>
      <c r="B6" s="17">
        <v>5888.5</v>
      </c>
      <c r="C6" s="10">
        <v>5835.1</v>
      </c>
      <c r="D6" s="10">
        <v>6387.6</v>
      </c>
      <c r="E6" s="10">
        <v>6822.7</v>
      </c>
      <c r="F6" s="10">
        <v>7270.7</v>
      </c>
      <c r="G6" s="10">
        <v>7765.2</v>
      </c>
    </row>
    <row r="7" spans="1:7" ht="9.75" customHeight="1">
      <c r="A7" s="12"/>
      <c r="B7" s="17"/>
      <c r="C7" s="6"/>
      <c r="D7" s="6"/>
      <c r="E7" s="6"/>
      <c r="F7" s="6"/>
      <c r="G7" s="6"/>
    </row>
    <row r="8" spans="1:7" ht="15">
      <c r="A8" s="14" t="s">
        <v>1</v>
      </c>
      <c r="B8" s="17">
        <v>5889.8</v>
      </c>
      <c r="C8" s="10">
        <v>5836.3</v>
      </c>
      <c r="D8" s="5">
        <v>5981.5</v>
      </c>
      <c r="E8" s="10">
        <v>6703.2</v>
      </c>
      <c r="F8" s="10">
        <v>7093.6</v>
      </c>
      <c r="G8" s="10">
        <v>7657.2</v>
      </c>
    </row>
    <row r="9" spans="1:7" ht="13.5">
      <c r="A9" s="20" t="s">
        <v>23</v>
      </c>
      <c r="B9" s="4">
        <f aca="true" t="shared" si="0" ref="B9:G9">+B8-B6</f>
        <v>1.300000000000182</v>
      </c>
      <c r="C9" s="4">
        <f t="shared" si="0"/>
        <v>1.199999999999818</v>
      </c>
      <c r="D9" s="4">
        <f t="shared" si="0"/>
        <v>-406.10000000000036</v>
      </c>
      <c r="E9" s="4">
        <f t="shared" si="0"/>
        <v>-119.5</v>
      </c>
      <c r="F9" s="4">
        <f t="shared" si="0"/>
        <v>-177.09999999999945</v>
      </c>
      <c r="G9" s="4">
        <f t="shared" si="0"/>
        <v>-108</v>
      </c>
    </row>
    <row r="10" spans="1:7" ht="13.5">
      <c r="A10" s="20" t="s">
        <v>21</v>
      </c>
      <c r="B10" s="19">
        <f aca="true" t="shared" si="1" ref="B10:G10">(B8-B6)/B6</f>
        <v>0.00022076929608562146</v>
      </c>
      <c r="C10" s="19">
        <f t="shared" si="1"/>
        <v>0.00020565200253634352</v>
      </c>
      <c r="D10" s="19">
        <f t="shared" si="1"/>
        <v>-0.06357630408917282</v>
      </c>
      <c r="E10" s="19">
        <f t="shared" si="1"/>
        <v>-0.017515060020226597</v>
      </c>
      <c r="F10" s="19">
        <f t="shared" si="1"/>
        <v>-0.024358039803595178</v>
      </c>
      <c r="G10" s="19">
        <f t="shared" si="1"/>
        <v>-0.013908205841446454</v>
      </c>
    </row>
    <row r="11" spans="1:7" ht="7.5" customHeight="1">
      <c r="A11" s="12"/>
      <c r="B11" s="17"/>
      <c r="C11" s="6"/>
      <c r="D11" s="4"/>
      <c r="E11" s="4"/>
      <c r="F11" s="4"/>
      <c r="G11" s="4"/>
    </row>
    <row r="12" spans="1:7" ht="15">
      <c r="A12" s="15" t="s">
        <v>2</v>
      </c>
      <c r="B12" s="17">
        <v>5889.8</v>
      </c>
      <c r="C12" s="10">
        <v>5836.3</v>
      </c>
      <c r="D12" s="10">
        <v>5955.8</v>
      </c>
      <c r="E12" s="10">
        <v>6351.5</v>
      </c>
      <c r="F12" s="10">
        <v>6841.7</v>
      </c>
      <c r="G12" s="10">
        <v>7286.5</v>
      </c>
    </row>
    <row r="13" spans="1:7" ht="13.5">
      <c r="A13" s="20" t="s">
        <v>23</v>
      </c>
      <c r="B13" s="4">
        <f aca="true" t="shared" si="2" ref="B13:G13">+B12-B8</f>
        <v>0</v>
      </c>
      <c r="C13" s="4">
        <f t="shared" si="2"/>
        <v>0</v>
      </c>
      <c r="D13" s="4">
        <f t="shared" si="2"/>
        <v>-25.699999999999818</v>
      </c>
      <c r="E13" s="4">
        <f t="shared" si="2"/>
        <v>-351.6999999999998</v>
      </c>
      <c r="F13" s="4">
        <f t="shared" si="2"/>
        <v>-251.90000000000055</v>
      </c>
      <c r="G13" s="4">
        <f t="shared" si="2"/>
        <v>-370.6999999999998</v>
      </c>
    </row>
    <row r="14" spans="1:7" ht="13.5">
      <c r="A14" s="20" t="s">
        <v>21</v>
      </c>
      <c r="B14" s="19">
        <f aca="true" t="shared" si="3" ref="B14:G14">(B12-B8)/B8</f>
        <v>0</v>
      </c>
      <c r="C14" s="19">
        <f t="shared" si="3"/>
        <v>0</v>
      </c>
      <c r="D14" s="19">
        <f t="shared" si="3"/>
        <v>-0.004296581125135805</v>
      </c>
      <c r="E14" s="19">
        <f t="shared" si="3"/>
        <v>-0.05246747821935789</v>
      </c>
      <c r="F14" s="19">
        <f t="shared" si="3"/>
        <v>-0.035510883049509494</v>
      </c>
      <c r="G14" s="19">
        <f t="shared" si="3"/>
        <v>-0.048411952149610804</v>
      </c>
    </row>
    <row r="15" spans="1:7" ht="13.5">
      <c r="A15" s="20" t="s">
        <v>22</v>
      </c>
      <c r="B15" s="19">
        <f aca="true" t="shared" si="4" ref="B15:G15">(B12-B6)/B6</f>
        <v>0.00022076929608562146</v>
      </c>
      <c r="C15" s="19">
        <f t="shared" si="4"/>
        <v>0.00020565200253634352</v>
      </c>
      <c r="D15" s="19">
        <f t="shared" si="4"/>
        <v>-0.0675997244661532</v>
      </c>
      <c r="E15" s="19">
        <f t="shared" si="4"/>
        <v>-0.06906356720946251</v>
      </c>
      <c r="F15" s="19">
        <f t="shared" si="4"/>
        <v>-0.0590039473503239</v>
      </c>
      <c r="G15" s="19">
        <f t="shared" si="4"/>
        <v>-0.06164683459537421</v>
      </c>
    </row>
    <row r="16" spans="1:7" ht="8.25" customHeight="1">
      <c r="A16" s="13"/>
      <c r="B16" s="17"/>
      <c r="C16" s="4"/>
      <c r="D16" s="4"/>
      <c r="E16" s="4"/>
      <c r="F16" s="4"/>
      <c r="G16" s="4"/>
    </row>
    <row r="17" spans="1:7" ht="15">
      <c r="A17" s="15" t="s">
        <v>3</v>
      </c>
      <c r="B17" s="17">
        <v>5693.5</v>
      </c>
      <c r="C17" s="5">
        <v>6019.4</v>
      </c>
      <c r="D17" s="5">
        <v>6011.5</v>
      </c>
      <c r="E17" s="5">
        <v>6414.7</v>
      </c>
      <c r="F17" s="5">
        <v>6739</v>
      </c>
      <c r="G17" s="5">
        <v>7116.5</v>
      </c>
    </row>
    <row r="18" spans="1:7" ht="13.5">
      <c r="A18" s="20" t="s">
        <v>23</v>
      </c>
      <c r="B18" s="4">
        <f aca="true" t="shared" si="5" ref="B18:G18">+B17-B12</f>
        <v>-196.30000000000018</v>
      </c>
      <c r="C18" s="4">
        <f t="shared" si="5"/>
        <v>183.09999999999945</v>
      </c>
      <c r="D18" s="4">
        <f t="shared" si="5"/>
        <v>55.69999999999982</v>
      </c>
      <c r="E18" s="4">
        <f t="shared" si="5"/>
        <v>63.19999999999982</v>
      </c>
      <c r="F18" s="4">
        <f t="shared" si="5"/>
        <v>-102.69999999999982</v>
      </c>
      <c r="G18" s="4">
        <f t="shared" si="5"/>
        <v>-170</v>
      </c>
    </row>
    <row r="19" spans="1:7" ht="13.5">
      <c r="A19" s="20" t="s">
        <v>21</v>
      </c>
      <c r="B19" s="19">
        <f aca="true" t="shared" si="6" ref="B19:G19">(B17-B12)/B12</f>
        <v>-0.03332880573194339</v>
      </c>
      <c r="C19" s="19">
        <f t="shared" si="6"/>
        <v>0.03137261621232621</v>
      </c>
      <c r="D19" s="19">
        <f t="shared" si="6"/>
        <v>0.009352228080190707</v>
      </c>
      <c r="E19" s="19">
        <f t="shared" si="6"/>
        <v>0.009950405416043426</v>
      </c>
      <c r="F19" s="19">
        <f t="shared" si="6"/>
        <v>-0.01501088910650859</v>
      </c>
      <c r="G19" s="19">
        <f t="shared" si="6"/>
        <v>-0.023330817264804776</v>
      </c>
    </row>
    <row r="20" spans="1:7" ht="13.5">
      <c r="A20" s="20" t="s">
        <v>22</v>
      </c>
      <c r="B20" s="19">
        <f aca="true" t="shared" si="7" ref="B20:G20">(B17-B6)/B6</f>
        <v>-0.03311539441283858</v>
      </c>
      <c r="C20" s="19">
        <f t="shared" si="7"/>
        <v>0.03158472005621142</v>
      </c>
      <c r="D20" s="19">
        <f t="shared" si="7"/>
        <v>-0.058879704427328004</v>
      </c>
      <c r="E20" s="19">
        <f t="shared" si="7"/>
        <v>-0.0598003722866314</v>
      </c>
      <c r="F20" s="19">
        <f t="shared" si="7"/>
        <v>-0.07312913474631051</v>
      </c>
      <c r="G20" s="19">
        <f t="shared" si="7"/>
        <v>-0.08353938082728067</v>
      </c>
    </row>
    <row r="21" spans="1:7" ht="6" customHeight="1">
      <c r="A21" s="13"/>
      <c r="B21" s="17"/>
      <c r="C21" s="4"/>
      <c r="D21" s="4"/>
      <c r="E21" s="4"/>
      <c r="F21" s="4"/>
      <c r="G21" s="4"/>
    </row>
    <row r="22" spans="1:7" ht="15">
      <c r="A22" s="15" t="s">
        <v>4</v>
      </c>
      <c r="B22" s="17">
        <v>5888.5</v>
      </c>
      <c r="C22" s="5">
        <v>5835.5</v>
      </c>
      <c r="D22" s="5">
        <v>6004.6</v>
      </c>
      <c r="E22" s="5">
        <v>6424.9</v>
      </c>
      <c r="F22" s="5">
        <v>6689.4</v>
      </c>
      <c r="G22" s="5">
        <v>7085</v>
      </c>
    </row>
    <row r="23" spans="1:7" ht="13.5">
      <c r="A23" s="20" t="s">
        <v>23</v>
      </c>
      <c r="B23" s="4">
        <f aca="true" t="shared" si="8" ref="B23:G23">+B22-B17</f>
        <v>195</v>
      </c>
      <c r="C23" s="4">
        <f t="shared" si="8"/>
        <v>-183.89999999999964</v>
      </c>
      <c r="D23" s="4">
        <f t="shared" si="8"/>
        <v>-6.899999999999636</v>
      </c>
      <c r="E23" s="4">
        <f t="shared" si="8"/>
        <v>10.199999999999818</v>
      </c>
      <c r="F23" s="4">
        <f t="shared" si="8"/>
        <v>-49.600000000000364</v>
      </c>
      <c r="G23" s="4">
        <f t="shared" si="8"/>
        <v>-31.5</v>
      </c>
    </row>
    <row r="24" spans="1:7" ht="13.5">
      <c r="A24" s="20" t="s">
        <v>21</v>
      </c>
      <c r="B24" s="19">
        <f aca="true" t="shared" si="9" ref="B24:G24">(B22-B17)/B17</f>
        <v>0.034249582857644685</v>
      </c>
      <c r="C24" s="19">
        <f t="shared" si="9"/>
        <v>-0.030551217729341735</v>
      </c>
      <c r="D24" s="19">
        <f t="shared" si="9"/>
        <v>-0.0011478000499042895</v>
      </c>
      <c r="E24" s="19">
        <f t="shared" si="9"/>
        <v>0.0015900977442436619</v>
      </c>
      <c r="F24" s="19">
        <f t="shared" si="9"/>
        <v>-0.007360142454370139</v>
      </c>
      <c r="G24" s="19">
        <f t="shared" si="9"/>
        <v>-0.004426333169395068</v>
      </c>
    </row>
    <row r="25" spans="1:7" ht="13.5">
      <c r="A25" s="20" t="s">
        <v>22</v>
      </c>
      <c r="B25" s="19">
        <f aca="true" t="shared" si="10" ref="B25:G25">(B22-B6)/B6</f>
        <v>0</v>
      </c>
      <c r="C25" s="19">
        <f t="shared" si="10"/>
        <v>6.855066751206255E-05</v>
      </c>
      <c r="D25" s="19">
        <f t="shared" si="10"/>
        <v>-0.059959922349552254</v>
      </c>
      <c r="E25" s="19">
        <f t="shared" si="10"/>
        <v>-0.05830536297946563</v>
      </c>
      <c r="F25" s="19">
        <f t="shared" si="10"/>
        <v>-0.07995103635138298</v>
      </c>
      <c r="G25" s="19">
        <f t="shared" si="10"/>
        <v>-0.08759594086436921</v>
      </c>
    </row>
    <row r="27" spans="1:6" ht="55.5">
      <c r="A27" s="21" t="s">
        <v>26</v>
      </c>
      <c r="B27" s="22" t="s">
        <v>6</v>
      </c>
      <c r="C27" s="22" t="s">
        <v>7</v>
      </c>
      <c r="D27" s="23" t="s">
        <v>30</v>
      </c>
      <c r="E27" s="23" t="s">
        <v>27</v>
      </c>
      <c r="F27" s="23" t="s">
        <v>25</v>
      </c>
    </row>
    <row r="28" spans="1:6" ht="15">
      <c r="A28" s="24" t="s">
        <v>28</v>
      </c>
      <c r="B28" s="25">
        <f>D6</f>
        <v>6387.6</v>
      </c>
      <c r="C28" s="25">
        <f>E6</f>
        <v>6822.7</v>
      </c>
      <c r="D28" s="26">
        <f>B28+C28</f>
        <v>13210.3</v>
      </c>
      <c r="E28" s="25">
        <f>C28</f>
        <v>6822.7</v>
      </c>
      <c r="F28" s="25">
        <f>C28-B28</f>
        <v>435.09999999999945</v>
      </c>
    </row>
    <row r="29" spans="1:6" ht="15">
      <c r="A29" s="24" t="s">
        <v>29</v>
      </c>
      <c r="B29" s="25">
        <f>D22</f>
        <v>6004.6</v>
      </c>
      <c r="C29" s="25">
        <f>E22</f>
        <v>6424.9</v>
      </c>
      <c r="D29" s="26">
        <f>B29+C29</f>
        <v>12429.5</v>
      </c>
      <c r="E29" s="25">
        <f>C28+D30</f>
        <v>6041.9</v>
      </c>
      <c r="F29" s="25">
        <f>E29-B28</f>
        <v>-345.7000000000007</v>
      </c>
    </row>
    <row r="30" spans="1:6" ht="13.5">
      <c r="A30" s="27" t="s">
        <v>24</v>
      </c>
      <c r="B30" s="25">
        <f>B29-B28</f>
        <v>-383</v>
      </c>
      <c r="C30" s="25">
        <f>C29-C28</f>
        <v>-397.8000000000002</v>
      </c>
      <c r="D30" s="26">
        <f>B30+C30</f>
        <v>-780.8000000000002</v>
      </c>
      <c r="E30" s="25">
        <f>D30</f>
        <v>-780.8000000000002</v>
      </c>
      <c r="F30" s="28"/>
    </row>
    <row r="31" spans="1:6" ht="13.5">
      <c r="A31" s="29" t="s">
        <v>22</v>
      </c>
      <c r="B31" s="30">
        <f>(B29-B28)/B28</f>
        <v>-0.059959922349552254</v>
      </c>
      <c r="C31" s="30">
        <f>(C29-C28)/C28</f>
        <v>-0.05830536297946563</v>
      </c>
      <c r="D31" s="31">
        <f>(D29-D28)/D28</f>
        <v>-0.059105395032663856</v>
      </c>
      <c r="E31" s="30">
        <f>(E29-C28)/C28</f>
        <v>-0.11444149676814168</v>
      </c>
      <c r="F31" s="30">
        <f>(E29-B28)/B28</f>
        <v>-0.05412048343665864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30.421875" style="0" customWidth="1"/>
    <col min="2" max="3" width="15.421875" style="0" customWidth="1"/>
  </cols>
  <sheetData>
    <row r="1" ht="19.5">
      <c r="A1" s="2" t="s">
        <v>14</v>
      </c>
    </row>
    <row r="2" ht="13.5">
      <c r="A2" t="s">
        <v>12</v>
      </c>
    </row>
    <row r="3" spans="2:3" ht="15.75" thickBot="1">
      <c r="B3" s="7" t="s">
        <v>16</v>
      </c>
      <c r="C3" s="7"/>
    </row>
    <row r="4" spans="1:3" ht="15">
      <c r="A4" s="8" t="s">
        <v>11</v>
      </c>
      <c r="B4" s="8" t="s">
        <v>17</v>
      </c>
      <c r="C4" s="8" t="s">
        <v>18</v>
      </c>
    </row>
    <row r="5" ht="15">
      <c r="A5" s="9"/>
    </row>
    <row r="6" spans="1:3" ht="15">
      <c r="A6" s="14" t="s">
        <v>0</v>
      </c>
      <c r="B6" s="10">
        <v>1078.61</v>
      </c>
      <c r="C6" s="10">
        <v>1150.61</v>
      </c>
    </row>
    <row r="7" spans="1:3" ht="9" customHeight="1">
      <c r="A7" s="12"/>
      <c r="B7" s="10"/>
      <c r="C7" s="10"/>
    </row>
    <row r="8" spans="1:3" ht="15">
      <c r="A8" s="14" t="s">
        <v>1</v>
      </c>
      <c r="B8" s="10">
        <v>1077.312</v>
      </c>
      <c r="C8" s="10">
        <v>1160.124</v>
      </c>
    </row>
    <row r="9" spans="1:3" ht="13.5">
      <c r="A9" s="11" t="s">
        <v>15</v>
      </c>
      <c r="B9" s="3">
        <f>+B8-B6</f>
        <v>-1.2980000000000018</v>
      </c>
      <c r="C9" s="1">
        <f>+C8-C6</f>
        <v>9.514000000000124</v>
      </c>
    </row>
    <row r="10" spans="1:3" ht="8.25" customHeight="1">
      <c r="A10" s="12"/>
      <c r="B10" s="1"/>
      <c r="C10" s="1"/>
    </row>
    <row r="11" spans="1:3" ht="15">
      <c r="A11" s="15" t="s">
        <v>2</v>
      </c>
      <c r="B11" s="10">
        <v>1081.933</v>
      </c>
      <c r="C11" s="10">
        <v>1141.731</v>
      </c>
    </row>
    <row r="12" spans="1:3" ht="13.5">
      <c r="A12" s="11" t="s">
        <v>15</v>
      </c>
      <c r="B12" s="1">
        <f>+B11-B8</f>
        <v>4.621000000000095</v>
      </c>
      <c r="C12" s="1">
        <f>+C11-C8</f>
        <v>-18.39300000000003</v>
      </c>
    </row>
    <row r="13" spans="1:3" ht="7.5" customHeight="1">
      <c r="A13" s="13"/>
      <c r="B13" s="1"/>
      <c r="C13" s="1"/>
    </row>
    <row r="14" spans="1:3" ht="15">
      <c r="A14" s="15" t="s">
        <v>3</v>
      </c>
      <c r="B14" s="10">
        <v>1089.646</v>
      </c>
      <c r="C14" s="10">
        <v>1133.531</v>
      </c>
    </row>
    <row r="15" spans="1:3" ht="13.5">
      <c r="A15" s="11" t="s">
        <v>15</v>
      </c>
      <c r="B15" s="1">
        <f>+B14-B11</f>
        <v>7.712999999999965</v>
      </c>
      <c r="C15" s="1">
        <f>+C14-C11</f>
        <v>-8.200000000000045</v>
      </c>
    </row>
    <row r="16" spans="1:3" ht="8.25" customHeight="1">
      <c r="A16" s="13"/>
      <c r="B16" s="1"/>
      <c r="C16" s="1"/>
    </row>
    <row r="17" spans="1:3" ht="15">
      <c r="A17" s="15" t="s">
        <v>4</v>
      </c>
      <c r="B17" s="10">
        <v>1084.91</v>
      </c>
      <c r="C17" s="10">
        <v>1116.92</v>
      </c>
    </row>
    <row r="18" spans="1:3" ht="13.5">
      <c r="A18" s="11" t="s">
        <v>15</v>
      </c>
      <c r="B18" s="1">
        <f>+B17-B14</f>
        <v>-4.735999999999876</v>
      </c>
      <c r="C18" s="1">
        <f>+C17-C14</f>
        <v>-16.610999999999876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9:F35"/>
  <sheetViews>
    <sheetView zoomScalePageLayoutView="0" workbookViewId="0" topLeftCell="A1">
      <selection activeCell="L8" sqref="L8"/>
    </sheetView>
  </sheetViews>
  <sheetFormatPr defaultColWidth="8.8515625" defaultRowHeight="15"/>
  <cols>
    <col min="1" max="1" width="21.421875" style="0" customWidth="1"/>
    <col min="2" max="6" width="11.8515625" style="0" customWidth="1"/>
  </cols>
  <sheetData>
    <row r="29" spans="2:6" ht="15">
      <c r="B29" s="8" t="s">
        <v>5</v>
      </c>
      <c r="C29" s="8" t="s">
        <v>6</v>
      </c>
      <c r="D29" s="8" t="s">
        <v>7</v>
      </c>
      <c r="E29" s="8" t="s">
        <v>8</v>
      </c>
      <c r="F29" s="8" t="s">
        <v>9</v>
      </c>
    </row>
    <row r="31" spans="1:6" ht="15">
      <c r="A31" s="14" t="s">
        <v>0</v>
      </c>
      <c r="B31" s="1">
        <f>+'GF'!C6</f>
        <v>5835.1</v>
      </c>
      <c r="C31" s="1">
        <f>+'GF'!D6</f>
        <v>6387.6</v>
      </c>
      <c r="D31" s="1">
        <f>+'GF'!E6</f>
        <v>6822.7</v>
      </c>
      <c r="E31" s="1">
        <f>+'GF'!F6</f>
        <v>7270.7</v>
      </c>
      <c r="F31" s="1">
        <f>+'GF'!G6</f>
        <v>7765.2</v>
      </c>
    </row>
    <row r="32" spans="1:6" ht="15">
      <c r="A32" s="14" t="s">
        <v>1</v>
      </c>
      <c r="B32" s="1">
        <f>+'GF'!C8</f>
        <v>5836.3</v>
      </c>
      <c r="C32" s="1">
        <f>+'GF'!D8</f>
        <v>5981.5</v>
      </c>
      <c r="D32" s="1">
        <f>+'GF'!E8</f>
        <v>6703.2</v>
      </c>
      <c r="E32" s="1">
        <f>+'GF'!F8</f>
        <v>7093.6</v>
      </c>
      <c r="F32" s="1">
        <f>+'GF'!G8</f>
        <v>7657.2</v>
      </c>
    </row>
    <row r="33" spans="1:6" ht="15">
      <c r="A33" s="15" t="s">
        <v>2</v>
      </c>
      <c r="B33" s="1">
        <f>+'GF'!C12</f>
        <v>5836.3</v>
      </c>
      <c r="C33" s="1">
        <f>+'GF'!D12</f>
        <v>5955.8</v>
      </c>
      <c r="D33" s="1">
        <f>+'GF'!E12</f>
        <v>6351.5</v>
      </c>
      <c r="E33" s="1">
        <f>+'GF'!F12</f>
        <v>6841.7</v>
      </c>
      <c r="F33" s="1">
        <f>+'GF'!G12</f>
        <v>7286.5</v>
      </c>
    </row>
    <row r="34" spans="1:6" ht="15">
      <c r="A34" s="15" t="s">
        <v>3</v>
      </c>
      <c r="B34" s="1">
        <f>+'GF'!C17</f>
        <v>6019.4</v>
      </c>
      <c r="C34" s="1">
        <f>+'GF'!D17</f>
        <v>6011.5</v>
      </c>
      <c r="D34" s="1">
        <f>+'GF'!E17</f>
        <v>6414.7</v>
      </c>
      <c r="E34" s="1">
        <f>+'GF'!F17</f>
        <v>6739</v>
      </c>
      <c r="F34" s="1">
        <f>+'GF'!G17</f>
        <v>7116.5</v>
      </c>
    </row>
    <row r="35" spans="1:6" ht="15">
      <c r="A35" s="15" t="s">
        <v>4</v>
      </c>
      <c r="B35" s="1">
        <f>+'GF'!C22</f>
        <v>5835.5</v>
      </c>
      <c r="C35" s="1">
        <f>+'GF'!D22</f>
        <v>6004.6</v>
      </c>
      <c r="D35" s="1">
        <f>+'GF'!E22</f>
        <v>6424.9</v>
      </c>
      <c r="E35" s="1">
        <f>+'GF'!F22</f>
        <v>6689.4</v>
      </c>
      <c r="F35" s="1">
        <f>+'GF'!G22</f>
        <v>7085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General Fund Revenue Forecasts (MS Excel)</dc:title>
  <dc:subject/>
  <dc:creator/>
  <cp:keywords/>
  <dc:description/>
  <cp:lastModifiedBy>EDUCATE User</cp:lastModifiedBy>
  <cp:lastPrinted>2011-03-07T22:04:37Z</cp:lastPrinted>
  <dcterms:created xsi:type="dcterms:W3CDTF">2011-03-07T17:21:25Z</dcterms:created>
  <dcterms:modified xsi:type="dcterms:W3CDTF">2011-03-16T15:49:32Z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1345286007</vt:i4>
  </property>
  <property fmtid="{D5CDD505-2E9C-101B-9397-08002B2CF9AE}" pid="3" name="_NewReviewCycle">
    <vt:lpwstr/>
  </property>
  <property fmtid="{D5CDD505-2E9C-101B-9397-08002B2CF9AE}" pid="4" name="_EmailSubject">
    <vt:lpwstr>Oregon  Request for State Waiver in Special Education for MOE</vt:lpwstr>
  </property>
  <property fmtid="{D5CDD505-2E9C-101B-9397-08002B2CF9AE}" pid="5" name="_AuthorEmail">
    <vt:lpwstr>Nancy.Latini@ode.state.or.us</vt:lpwstr>
  </property>
  <property fmtid="{D5CDD505-2E9C-101B-9397-08002B2CF9AE}" pid="6" name="_AuthorEmailDisplayName">
    <vt:lpwstr>LATINI Nancy</vt:lpwstr>
  </property>
  <property fmtid="{D5CDD505-2E9C-101B-9397-08002B2CF9AE}" pid="7" name="_PreviousAdHocReviewCycleID">
    <vt:i4>-755400405</vt:i4>
  </property>
</Properties>
</file>